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2" sheetId="1" r:id="rId1"/>
    <sheet name="SO 102" sheetId="2" r:id="rId2"/>
  </sheets>
  <definedNames/>
  <calcPr/>
  <webPublishing/>
</workbook>
</file>

<file path=xl/sharedStrings.xml><?xml version="1.0" encoding="utf-8"?>
<sst xmlns="http://schemas.openxmlformats.org/spreadsheetml/2006/main" count="609" uniqueCount="235">
  <si>
    <t>ASPE10</t>
  </si>
  <si>
    <t>S</t>
  </si>
  <si>
    <t>Firma: ÚDRŽBA SILNIC Královéhradeckého kraje a.s.</t>
  </si>
  <si>
    <t>Soupis prací objektu</t>
  </si>
  <si>
    <t xml:space="preserve">Stavba: </t>
  </si>
  <si>
    <t>328 40</t>
  </si>
  <si>
    <t>III/29913 Lochenice - průtah (Předměřice)_neoceněný</t>
  </si>
  <si>
    <t>O</t>
  </si>
  <si>
    <t>Rozpočet:</t>
  </si>
  <si>
    <t>0,00</t>
  </si>
  <si>
    <t>15,00</t>
  </si>
  <si>
    <t>21,00</t>
  </si>
  <si>
    <t>3</t>
  </si>
  <si>
    <t>2</t>
  </si>
  <si>
    <t>SO 002</t>
  </si>
  <si>
    <t>VŠEOBECNÉ A PŘEDBĚŽNÉ POLOŽKY- PŘEDMĚŘICE NAD LABEM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</si>
  <si>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</si>
  <si>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</si>
  <si>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</si>
  <si>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</si>
  <si>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</si>
  <si>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</si>
  <si>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</si>
  <si>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</si>
  <si>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</si>
  <si>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</si>
  <si>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</si>
  <si>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</si>
  <si>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</si>
  <si>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</si>
  <si>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</si>
  <si>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</si>
  <si>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</si>
  <si>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</si>
  <si>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</si>
  <si>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</si>
  <si>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</si>
  <si>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</si>
  <si>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</si>
  <si>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</si>
  <si>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</si>
  <si>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DLE TP</t>
  </si>
  <si>
    <t>VV</t>
  </si>
  <si>
    <t>Dle TP, předpokládaný rozsah zkoušek: 
- statická zkouška únosnosti pláně    
- tloušťka vrstvy</t>
  </si>
  <si>
    <t>TS</t>
  </si>
  <si>
    <t>zahrnuje veškeré náklady spojené s objednatelem požadovanými zkouškami</t>
  </si>
  <si>
    <t>02730</t>
  </si>
  <si>
    <t>POMOC PRÁCE ZŘÍZ NEBO ZAJIŠŤ OCHRANU INŽENÝRSKÝCH SÍTÍ</t>
  </si>
  <si>
    <t>zahrnuje veškeré náklady spojené s objednatelem požadovanými zařízeními</t>
  </si>
  <si>
    <t>02911</t>
  </si>
  <si>
    <t>OSTATNÍ POŽADAVKY - GEODETICKÉ ZAMĚŘENÍ</t>
  </si>
  <si>
    <t>ZAMĚŘENÍ SKUTEČNÉHO DÍLA KE KOLAUDACI (3x tiskem, 3x v digitální formě)</t>
  </si>
  <si>
    <t>zahrnuje veškeré náklady spojené s objednatelem požadovanými pracemi</t>
  </si>
  <si>
    <t>02944</t>
  </si>
  <si>
    <t>OSTAT POŽADAVKY - DOKUMENTACE SKUTEČ PROVEDENÍ V DIGIT FORMĚ</t>
  </si>
  <si>
    <t>SKUTEČNÉ PROVEDENÍ STAVBY (3x tiskem, 3x v digitální formě)  
PEVNÁ CENA</t>
  </si>
  <si>
    <t>02945</t>
  </si>
  <si>
    <t>OSTAT POŽADAVKY - GEOMETRICKÝ PLÁN</t>
  </si>
  <si>
    <t>GEOMETRICKÝ ODDĚLOVACÍ PLÁN PRO MAJETKOVÉ VYPOŘÁDÁNÍ VLASTNICKÝCH VZTAHŮ, OVĚŘENÝM KATASTRÁLNÍM ÚŘADEM (12xtiskem)</t>
  </si>
  <si>
    <t>položka zahrnuje: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</si>
  <si>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</si>
  <si>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</si>
  <si>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SADA BAREVNÝCH FOTOGRAFIÍ V TIŠTĚNÉ I DIGITÁLNÍ FORMĚ  
3x ZÁVĚREČNÁ FOTODOKUMENTACE V ALBU S PODPISEM V TIŠTĚNÉ I DIGITÁLNÍ FORMĚ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</si>
  <si>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</si>
  <si>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7</t>
  </si>
  <si>
    <t>02991</t>
  </si>
  <si>
    <t>OSTATNÍ POŽADAVKY - INFORMAČNÍ TABULE</t>
  </si>
  <si>
    <t>KUS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</si>
  <si>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</si>
  <si>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8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</si>
  <si>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</si>
  <si>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</si>
  <si>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</si>
  <si>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03720</t>
  </si>
  <si>
    <t>POMOC PRÁCE ZAJIŠŤ NEBO ZŘÍZ REGULACI A OCHRANU DOPRAVY</t>
  </si>
  <si>
    <t>ÚHRNNÁ ČÁSTKA MUSÍ OBSAHOVAT VEŠKERÉ NÁKLADY NA DOČASNÉ ÚPRAVY A REGULACI DOPRAVY ( I PĚŠÍ ) NA STAVENIŠTI A NEZBYTNÉ ZNAČENÍ A OPATŘENÍ VYPLÝVAJÍCÍ Z POŽADAVKŮ BOZP NA STAVENIŠTI</t>
  </si>
  <si>
    <t>zahrnuje objednatelem povolené náklady na požadovaná zařízení zhotovitele</t>
  </si>
  <si>
    <t>SO 102</t>
  </si>
  <si>
    <t>CHODNÍK PŘEDMĚŘICE NAD LABEM</t>
  </si>
  <si>
    <t>014112</t>
  </si>
  <si>
    <t>POPLATKY ZA SKLÁDKU TYP S-IO (INERTNÍ ODPAD)</t>
  </si>
  <si>
    <t>T</t>
  </si>
  <si>
    <t>KONSTRUKCE CHODNÍKU,OBRUBY,ASFALT</t>
  </si>
  <si>
    <t>konstrukce chodníku:90,88*1,8=163,584 [A] 
bet.kryt:(2,4+2,9)*2,5=13,250 [B] 
žlová dlažba:30,2*2,5=75,500 [C] 
Celkem: A+B+C=252,334 [D]</t>
  </si>
  <si>
    <t>zahrnuje veškeré poplatky provozovateli skládky související s uložením odpadu na skládce.</t>
  </si>
  <si>
    <t>014122</t>
  </si>
  <si>
    <t>POPLATKY ZA SKLÁDKU TYP S-OO (OSTATNÍ ODPAD)</t>
  </si>
  <si>
    <t>ZEMINA</t>
  </si>
  <si>
    <t>výkop sanace podloží,konstrukce:(252,25+13)*1,8=477,450 [A] 
Celkem: A=477,450 [B]</t>
  </si>
  <si>
    <t>Zemní práce</t>
  </si>
  <si>
    <t>11130</t>
  </si>
  <si>
    <t>SEJMUTÍ DRNU</t>
  </si>
  <si>
    <t>M2</t>
  </si>
  <si>
    <t>VČ. ODVOZU, ULOŽENÍ A POPLATKU ZA SKLÁDKU</t>
  </si>
  <si>
    <t>dle PD D.1.1.2.2 Situace pozemní komunikace 
drn:150+150+53=353,000 [A] 
Celkem: A=353,000 [B]</t>
  </si>
  <si>
    <t>včetně vodorovné dopravy  a uložení na skládku</t>
  </si>
  <si>
    <t>113154</t>
  </si>
  <si>
    <t>ODSTRANĚNÍ KRYTU ZPEVNĚNÝCH PLOCH Z BETONU, ODVOZ DO 5KM</t>
  </si>
  <si>
    <t>M3</t>
  </si>
  <si>
    <t>dle PD D.1.1.1.2 Situace pozemní komunikace 
vjezdy, vozovka:(17+7)*0,1=2,400 [A] 
Celkem: A=2,400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</si>
  <si>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</si>
  <si>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113174</t>
  </si>
  <si>
    <t>ODSTRAN KRYTU ZPEVNĚNÝCH PLOCH Z DLAŽEB KOSTEK, ODVOZ DO 5KM</t>
  </si>
  <si>
    <t>dle PD D.1.1.2.2 Situace pozemníkomunikace 
vjezdy,vozovka:(20+105+177)*0,1=30,200 [A] 
Celkem: A=30,200 [B]</t>
  </si>
  <si>
    <t>113184</t>
  </si>
  <si>
    <t>ODSTRANĚNÍ KRYTU ZPEVNĚNÝCH PLOCH Z DLAŽDIC, ODVOZ DO 5KM</t>
  </si>
  <si>
    <t>dle PD D.1.1.2.2 Situace pozemníkomunikace 
chodníky, vjezdy:(6+23)*0,1=2,900 [A] 
Celkem: A=2,900 [B]</t>
  </si>
  <si>
    <t>113324</t>
  </si>
  <si>
    <t>ODSTRAN PODKL ZPEVNĚNÝCH PLOCH Z KAMENIVA NESTMEL, ODVOZ DO 5KM</t>
  </si>
  <si>
    <t>dle PD D.1.1.2.2 Situace pozemní komunikace 
vjezdy: (22+27+31+10+13+12+26+20+10+20+3+8+9+3+8+3+3+8+17+3+13+3+9+3)*0,32=90,880 [A] 
Celkem: A=90,880 [B]</t>
  </si>
  <si>
    <t>122734</t>
  </si>
  <si>
    <t>ODKOPÁVKY A PROKOPÁVKY OBECNÉ TŘ. I, ODVOZ DO 5KM</t>
  </si>
  <si>
    <t>dle PD D.1.1.2.2 Situace pozemní komunikace 
výkop sanace podloží dle skutečnosti bude odsouhlaseno TD: (599+284)*0,15=132,450 [A] 
výkop pro konstrukci:(4+2+66+4+2+2+2+103+20+50+46+2+2+186+16+56+2+34)*0,2=119,800 [B] 
Celkem: A+B=252,250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</si>
  <si>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</si>
  <si>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132734</t>
  </si>
  <si>
    <t>HLOUBENÍ RÝH ŠÍŘ DO 2M PAŽ I NEPAŽ TŘ. I, ODVOZ DO 5KM</t>
  </si>
  <si>
    <t>dle PD D.1.1.2.2 Situace pozemní komunikace 
betonové palisády:(35+17)*0,5*0,5=13,000 [A] 
Celkem: A=13,000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</si>
  <si>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</si>
  <si>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</si>
  <si>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</si>
  <si>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výkop sanace podloží,konstrukce:252,25+13=265,250 [A] 
Celkem: A=265,250 [B]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</si>
  <si>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</si>
  <si>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11</t>
  </si>
  <si>
    <t>18110</t>
  </si>
  <si>
    <t>ÚPRAVA PLÁNĚ SE ZHUTNĚNÍM V HORNINĚ TŘ. I</t>
  </si>
  <si>
    <t>dle PD D.1.1.2.2 Situace pozemní komunikace 
pláň:599+284=883,000 [A] 
Celkem: A=883,000 [B]</t>
  </si>
  <si>
    <t>položka zahrnuje úpravu pláně včetně vyrovnání výškových rozdílů. Míru zhutnění určuje projekt.</t>
  </si>
  <si>
    <t>12</t>
  </si>
  <si>
    <t>18230</t>
  </si>
  <si>
    <t>ROZPROSTŘENÍ ORNICE V ROVINĚ</t>
  </si>
  <si>
    <t>VČ. DODÁNÍ ORNICE</t>
  </si>
  <si>
    <t>dle PD D.1.1.2.2 Situace pozemní komunikace 
ornice:(5+4+69+13+11+16)*0,1=11,800 [A] 
Celkem: A=11,800 [B]</t>
  </si>
  <si>
    <t>položka zahrnuje:  
nutné přemístění ornice z dočasných skládek vzdálených do 50m  
rozprostření ornice v předepsané tloušťce v rovině a ve svahu do 1:5</t>
  </si>
  <si>
    <t>13</t>
  </si>
  <si>
    <t>18241</t>
  </si>
  <si>
    <t>ZALOŽENÍ TRÁVNÍKU RUČNÍM VÝSEVEM</t>
  </si>
  <si>
    <t>dle PD D.1.1.2.2 Situace pozemní komunikace 
ornice:5+4+69+13+11+16=118,000 [A] 
Celkem: A=118,000 [B]</t>
  </si>
  <si>
    <t>Zahrnuje dodání předepsané travní směsi, její výsev na ornici, zalévání, první pokosení, to vše bez ohledu na sklon terénu</t>
  </si>
  <si>
    <t>Základy</t>
  </si>
  <si>
    <t>14</t>
  </si>
  <si>
    <t>21452</t>
  </si>
  <si>
    <t>SANAČNÍ VRSTVY Z KAMENIVA DRCENÉHO</t>
  </si>
  <si>
    <t>SANACE PODLOŽÍ ŠD 0/63  
BUDE PROVEDENA DLE SKUTEČNOSTI A ODSOUHLASENA TDI</t>
  </si>
  <si>
    <t>dle PDD.1.1.2.2 Situace pozemní komunikace 
sanace podloží:(599+284)*0,15=132,450 [A] 
Celkem: A=132,450 [B]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</si>
  <si>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</si>
  <si>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</si>
  <si>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15</t>
  </si>
  <si>
    <t>56333</t>
  </si>
  <si>
    <t>VOZOVKOVÉ VRSTVY ZE ŠTĚRKODRTI TL. DO 150MM</t>
  </si>
  <si>
    <t>VJEZDY ŠD 0/32</t>
  </si>
  <si>
    <t>dle PD D.1.1.2.2 Situace pozemní komunikace 
ochranná vrstva: 284=284,000 [A] 
podkladní vrstva: 284=284,000 [B] 
Celkem: A+B=568,000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</si>
  <si>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</si>
  <si>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16</t>
  </si>
  <si>
    <t>56334</t>
  </si>
  <si>
    <t>VOZOVKOVÉ VRSTVY ZE ŠTĚRKODRTI TL. DO 200MM</t>
  </si>
  <si>
    <t>ŠD 0/32 TL.200MM</t>
  </si>
  <si>
    <t>dle PD D.1.1.2.2 Situace pozemní komunikace 
chodník:599=599,000 [A] 
Celkem: A=599,000 [B]</t>
  </si>
  <si>
    <t>17</t>
  </si>
  <si>
    <t>582611</t>
  </si>
  <si>
    <t>KRYTY Z BETON DLAŽDIC SE ZÁMKEM ŠEDÝCH TL 60MM DO LOŽE Z KAM</t>
  </si>
  <si>
    <t>ZÁMKOVÁ DLAŽBA (PARKETA) 10/20, BARVA PŘÍRODNÍ ŠEDÁ, ROVNÉ HRANY  
VČ. LOŽE KAM. DRŤ 4/8 TL. 40MM</t>
  </si>
  <si>
    <t>dle PD D.1.1.2.2 Situace pozemní komunikace 
dlažba:(4+66+2+2+103+20+50+46+186+16+56+2+34)*1,02=598,740 [A] 
Celkem: A=598,740 [B]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</si>
  <si>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</si>
  <si>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18</t>
  </si>
  <si>
    <t>582612</t>
  </si>
  <si>
    <t>KRYTY Z BETON DLAŽDIC SE ZÁMKEM ŠEDÝCH TL 80MM DO LOŽE Z KAM</t>
  </si>
  <si>
    <t>dle PD D.1.1.2.2 Situace pozemní komunikace 
vjezdy:(22+27+31+10+13+12+26+20+10+20+8+9+8+8+17+13+9)*1,02=268,260 [A] 
Celkem: A=268,260 [B]</t>
  </si>
  <si>
    <t>19</t>
  </si>
  <si>
    <t>582614</t>
  </si>
  <si>
    <t>KRYTY Z BETON DLAŽDIC SE ZÁMKEM BAREV TL 60MM DO LOŽE Z KAM</t>
  </si>
  <si>
    <t>ZÁMKOVÁ DLAŽBA (PARKETA) 10/20 - KONTRASTNÍ PÁS NÁSTUPNÍ HRANY, BARVA ČERVENÁ, ROVNÉ HRANY  
VČ. LOŽE KAM. DRŤ 4/8 TL. 40MM</t>
  </si>
  <si>
    <t>dle PD D.1.1.1.2 Situace pozemní komunikace 
dlažba:4*1,02=4,080 [A] 
Celkem: A=4,080 [B]</t>
  </si>
  <si>
    <t>20</t>
  </si>
  <si>
    <t>58261A</t>
  </si>
  <si>
    <t>KRYTY Z BETON DLAŽDIC SE ZÁMKEM BAREV RELIÉF TL 60MM DO LOŽE Z KAM</t>
  </si>
  <si>
    <t>ZÁMKOVÁ DLAŽBA (PARKETA) 10/20 - VAROVNÉ A SIGNÁLNÍ PÁSY, BARVA ČERVENÁ, ROVNÉ HRANY  
VČ. LOŽE KAM. DRŤ 4/8 TL. 40MM</t>
  </si>
  <si>
    <t>dle PD D.1.1.2.2 Situace pozemní komunikace 
reliéfní dlažba:(2+2+2+2)*1,02=8,160 [A] 
Celkem: A=8,160 [B]</t>
  </si>
  <si>
    <t>21</t>
  </si>
  <si>
    <t>58261B</t>
  </si>
  <si>
    <t>KRYTY Z BETON DLAŽDIC SE ZÁMKEM BAREV RELIÉF TL 80MM DO LOŽE Z KAM</t>
  </si>
  <si>
    <t>ZÁMKOVÁ DLAŽBA (PARKETA) 10/20, BARVA ČERVENÁ, ROVNÉ HRANY  
VČ. LOŽE KAM. DRŤ 4/8 TL. 40MM</t>
  </si>
  <si>
    <t>dle PD D.1.1.2.2 Situace pozemní komunikace 
vjezdy reliéfní dlažba:(3+3+3+3+3+3+3)*1,02=21,420 [A] 
Celkem: A=21,420 [B]</t>
  </si>
  <si>
    <t>22</t>
  </si>
  <si>
    <t>587206</t>
  </si>
  <si>
    <t>PŘEDLÁŽDĚNÍ KRYTU Z BETONOVÝCH DLAŽDIC SE ZÁMKEM</t>
  </si>
  <si>
    <t>PŘEDLÁŽDĚNÍ A VÝŠKOVÉ NAPOJENÍ STÁVAJÍCÍCH PLOCH AUTOBUSOVÝCH PŘÍSTŘEŠKŮ  A CHODNÍKŮ  
VČ. LOŽE Z KAM. DRTI 4/8 TL. 40MM</t>
  </si>
  <si>
    <t>dle PD D.1.1.2.2 Situacepozemní komunikace 
předláždění a výškové napojení:16=16,000 [A] 
Celkem: A=16,000 [B]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</si>
  <si>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</si>
  <si>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Přidružená stavební výroba</t>
  </si>
  <si>
    <t>23</t>
  </si>
  <si>
    <t>711116</t>
  </si>
  <si>
    <t>IZOLACE BĚŽN KONSTR PROTI ZEM VLHK Z MĚKČ PVC</t>
  </si>
  <si>
    <t>NOPOVÁ FÓLIE</t>
  </si>
  <si>
    <t>dle PD D.1.1.2.2 Situace pozemní komunikace 
nopová fólie:220*0,5=110,000 [A] 
Celkem: A=110,000 [B]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</si>
  <si>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</si>
  <si>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Potrubí</t>
  </si>
  <si>
    <t>24</t>
  </si>
  <si>
    <t>87733</t>
  </si>
  <si>
    <t>CHRÁNIČKY PŮLENÉ Z TRUB PLAST DN DO 150MM</t>
  </si>
  <si>
    <t>M</t>
  </si>
  <si>
    <t>odhad:100=100,000 [A] 
Celkem: A=100,000 [B]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</si>
  <si>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</si>
  <si>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25</t>
  </si>
  <si>
    <t>89921</t>
  </si>
  <si>
    <t>VÝŠKOVÁ ÚPRAVA POKLOPŮ</t>
  </si>
  <si>
    <t>předpoklad:5=5,000 [A] 
Celkem: A=5,000 [B]</t>
  </si>
  <si>
    <t>- položka výškové úpravy zahrnuje všechny nutné práce a materiály pro zvýšení nebo snížení zařízení (včetně nutné úpravy stávajícího povrchu vozovky nebo chodníku).</t>
  </si>
  <si>
    <t>26</t>
  </si>
  <si>
    <t>89923</t>
  </si>
  <si>
    <t>VÝŠKOVÁ ÚPRAVA KRYCÍCH HRNCŮ</t>
  </si>
  <si>
    <t>předpoklad:10=10,000 [A] 
Celkem: A=10,000 [B]</t>
  </si>
  <si>
    <t>Ostatní konstrukce a práce</t>
  </si>
  <si>
    <t>27</t>
  </si>
  <si>
    <t>91710</t>
  </si>
  <si>
    <t>OBRUBY Z BETONOVÝCH PALISÁD</t>
  </si>
  <si>
    <t>dle PD D.1.1.2.2 Situace pozemní komunikace 
palisáda 160/160/1200:0,16*1,2*35=6,720 [A] 
palisáda 160/160/600:0,16*0,6*17=1,632 [B] 
Celkem: A+B=8,352 [C]</t>
  </si>
  <si>
    <t>Položka zahrnuje:  
dodání a pokládku betonových palisád o rozměrech předepsaných zadávací dokumentací  
betonové lože i boční betonovou opěrku.</t>
  </si>
  <si>
    <t>28</t>
  </si>
  <si>
    <t>917212</t>
  </si>
  <si>
    <t>ZÁHONOVÉ OBRUBY Z BETONOVÝCH OBRUBNÍKŮ ŠÍŘ 80MM</t>
  </si>
  <si>
    <t>VČ. BET. LOŽE S BOČNÍ OPĚROU Z C20/25nXF3 TL. 100MM</t>
  </si>
  <si>
    <t>dle PD D.1.1.2.2 Situace pozemní komunikace 
obruba 8/25:(5+5+1+10+10+3+3+2+9+4+2+7+7+3+3+3+3+5+5+2+2+6+6+6+2+5+5+6+33+3+35+3+40+1+39+22+1+2+12+11+2+2+20+1+5)*1,02=369,240 [A] 
Celkem: A=369,240 [B]</t>
  </si>
  <si>
    <t>Položka zahrnuje:  
dodání a pokládku betonových obrubníků o rozměrech předepsaných zadávací dokumentací  
betonové lože i boční betonovou opěrku.</t>
  </si>
  <si>
    <t>29</t>
  </si>
  <si>
    <t>91781</t>
  </si>
  <si>
    <t>VÝŠKOVÁ ÚPRAVA OBRUBNÍKŮ BETONOVÝCH</t>
  </si>
  <si>
    <t>Výšková úprava obrub pod přístřešky autobusových zastvek</t>
  </si>
  <si>
    <t>obruba:12=12,000 [A] 
Celkem: A=12,000 [B]</t>
  </si>
  <si>
    <t>Položka výšková úprava obrub zahrnuje jejich vytrhání, očištění, manipulaci, nové betonové lože a osazení. Případné nutné doplnění novými obrubami se uvede v položkách 9172 až 9177.</t>
  </si>
  <si>
    <t>30</t>
  </si>
  <si>
    <t>966181</t>
  </si>
  <si>
    <t>DEMONTÁŽ KONSTRUKCÍ KOVOVÝCH S ODVOZEM DO 1KM</t>
  </si>
  <si>
    <t>VÝŠKOVÁ ŮPRAVA AUTOBUSOVÉHO PŘÍSTŘEŠKU   
DEMONTÁŽ A MOTÁŽ</t>
  </si>
  <si>
    <t>dle PD D.1.1.1.2 Situacepozemní komunikace 
autobusový pžístřešek:1*0,5=0,500 [A] 
Celkem: A=0,500 [B]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</si>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</sst>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38.2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37</v>
      </c>
    </row>
    <row r="16" spans="1:5" ht="12.75">
      <c r="A16" t="s">
        <v>44</v>
      </c>
      <c r="E16" s="29" t="s">
        <v>48</v>
      </c>
    </row>
    <row r="17" spans="1:16" ht="12.75">
      <c r="A17" s="19" t="s">
        <v>35</v>
      </c>
      <c s="23" t="s">
        <v>12</v>
      </c>
      <c s="23" t="s">
        <v>49</v>
      </c>
      <c s="19" t="s">
        <v>37</v>
      </c>
      <c s="24" t="s">
        <v>50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51</v>
      </c>
    </row>
    <row r="19" spans="1:5" ht="12.75">
      <c r="A19" s="30" t="s">
        <v>42</v>
      </c>
      <c r="E19" s="31" t="s">
        <v>37</v>
      </c>
    </row>
    <row r="20" spans="1:5" ht="12.75">
      <c r="A20" t="s">
        <v>44</v>
      </c>
      <c r="E20" s="29" t="s">
        <v>52</v>
      </c>
    </row>
    <row r="21" spans="1:16" ht="12.75">
      <c r="A21" s="19" t="s">
        <v>35</v>
      </c>
      <c s="23" t="s">
        <v>23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55</v>
      </c>
    </row>
    <row r="23" spans="1:5" ht="12.75">
      <c r="A23" s="30" t="s">
        <v>42</v>
      </c>
      <c r="E23" s="31" t="s">
        <v>37</v>
      </c>
    </row>
    <row r="24" spans="1:5" ht="12.75">
      <c r="A24" t="s">
        <v>44</v>
      </c>
      <c r="E24" s="29" t="s">
        <v>52</v>
      </c>
    </row>
    <row r="25" spans="1:16" ht="12.75">
      <c r="A25" s="19" t="s">
        <v>35</v>
      </c>
      <c s="23" t="s">
        <v>25</v>
      </c>
      <c s="23" t="s">
        <v>56</v>
      </c>
      <c s="19" t="s">
        <v>37</v>
      </c>
      <c s="24" t="s">
        <v>57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25.5">
      <c r="A26" s="28" t="s">
        <v>40</v>
      </c>
      <c r="E26" s="29" t="s">
        <v>58</v>
      </c>
    </row>
    <row r="27" spans="1:5" ht="12.75">
      <c r="A27" s="30" t="s">
        <v>42</v>
      </c>
      <c r="E27" s="31" t="s">
        <v>37</v>
      </c>
    </row>
    <row r="28" spans="1:5" ht="76.5">
      <c r="A28" t="s">
        <v>44</v>
      </c>
      <c r="E28" s="29" t="s">
        <v>59</v>
      </c>
    </row>
    <row r="29" spans="1:16" ht="12.75">
      <c r="A29" s="19" t="s">
        <v>35</v>
      </c>
      <c s="23" t="s">
        <v>27</v>
      </c>
      <c s="23" t="s">
        <v>60</v>
      </c>
      <c s="19" t="s">
        <v>37</v>
      </c>
      <c s="24" t="s">
        <v>61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38.25">
      <c r="A30" s="28" t="s">
        <v>40</v>
      </c>
      <c r="E30" s="29" t="s">
        <v>62</v>
      </c>
    </row>
    <row r="31" spans="1:5" ht="12.75">
      <c r="A31" s="30" t="s">
        <v>42</v>
      </c>
      <c r="E31" s="31" t="s">
        <v>37</v>
      </c>
    </row>
    <row r="32" spans="1:5" ht="63.75">
      <c r="A32" t="s">
        <v>44</v>
      </c>
      <c r="E32" s="29" t="s">
        <v>63</v>
      </c>
    </row>
    <row r="33" spans="1:16" ht="12.75">
      <c r="A33" s="19" t="s">
        <v>35</v>
      </c>
      <c s="23" t="s">
        <v>64</v>
      </c>
      <c s="23" t="s">
        <v>65</v>
      </c>
      <c s="19" t="s">
        <v>37</v>
      </c>
      <c s="24" t="s">
        <v>66</v>
      </c>
      <c s="25" t="s">
        <v>67</v>
      </c>
      <c s="26">
        <v>2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37</v>
      </c>
    </row>
    <row r="35" spans="1:5" ht="12.75">
      <c r="A35" s="30" t="s">
        <v>42</v>
      </c>
      <c r="E35" s="31" t="s">
        <v>37</v>
      </c>
    </row>
    <row r="36" spans="1:5" ht="89.25">
      <c r="A36" t="s">
        <v>44</v>
      </c>
      <c r="E36" s="29" t="s">
        <v>68</v>
      </c>
    </row>
    <row r="37" spans="1:16" ht="12.75">
      <c r="A37" s="19" t="s">
        <v>35</v>
      </c>
      <c s="23" t="s">
        <v>69</v>
      </c>
      <c s="23" t="s">
        <v>70</v>
      </c>
      <c s="19" t="s">
        <v>37</v>
      </c>
      <c s="24" t="s">
        <v>71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37</v>
      </c>
    </row>
    <row r="39" spans="1:5" ht="12.75">
      <c r="A39" s="30" t="s">
        <v>42</v>
      </c>
      <c r="E39" s="31" t="s">
        <v>37</v>
      </c>
    </row>
    <row r="40" spans="1:5" ht="25.5">
      <c r="A40" t="s">
        <v>44</v>
      </c>
      <c r="E40" s="29" t="s">
        <v>72</v>
      </c>
    </row>
    <row r="41" spans="1:16" ht="12.75">
      <c r="A41" s="19" t="s">
        <v>35</v>
      </c>
      <c s="23" t="s">
        <v>30</v>
      </c>
      <c s="23" t="s">
        <v>73</v>
      </c>
      <c s="19" t="s">
        <v>37</v>
      </c>
      <c s="24" t="s">
        <v>74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40</v>
      </c>
      <c r="E42" s="29" t="s">
        <v>75</v>
      </c>
    </row>
    <row r="43" spans="1:5" ht="12.75">
      <c r="A43" s="30" t="s">
        <v>42</v>
      </c>
      <c r="E43" s="31" t="s">
        <v>37</v>
      </c>
    </row>
    <row r="44" spans="1:5" ht="12.75">
      <c r="A44" t="s">
        <v>44</v>
      </c>
      <c r="E44" s="29" t="s">
        <v>76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0+O8+O17+O62+O67+O100+O105+O118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77</v>
      </c>
      <c s="32">
        <f>0+I8+I17+I62+I67+I100+I105+I118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77</v>
      </c>
      <c s="5"/>
      <c s="14" t="s">
        <v>78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79</v>
      </c>
      <c s="19" t="s">
        <v>37</v>
      </c>
      <c s="24" t="s">
        <v>80</v>
      </c>
      <c s="25" t="s">
        <v>81</v>
      </c>
      <c s="26">
        <v>252.334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82</v>
      </c>
    </row>
    <row r="11" spans="1:5" ht="51">
      <c r="A11" s="30" t="s">
        <v>42</v>
      </c>
      <c r="E11" s="31" t="s">
        <v>83</v>
      </c>
    </row>
    <row r="12" spans="1:5" ht="25.5">
      <c r="A12" t="s">
        <v>44</v>
      </c>
      <c r="E12" s="29" t="s">
        <v>84</v>
      </c>
    </row>
    <row r="13" spans="1:16" ht="12.75">
      <c r="A13" s="19" t="s">
        <v>35</v>
      </c>
      <c s="23" t="s">
        <v>13</v>
      </c>
      <c s="23" t="s">
        <v>85</v>
      </c>
      <c s="19" t="s">
        <v>37</v>
      </c>
      <c s="24" t="s">
        <v>86</v>
      </c>
      <c s="25" t="s">
        <v>81</v>
      </c>
      <c s="26">
        <v>477.45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87</v>
      </c>
    </row>
    <row r="15" spans="1:5" ht="25.5">
      <c r="A15" s="30" t="s">
        <v>42</v>
      </c>
      <c r="E15" s="31" t="s">
        <v>88</v>
      </c>
    </row>
    <row r="16" spans="1:5" ht="25.5">
      <c r="A16" t="s">
        <v>44</v>
      </c>
      <c r="E16" s="29" t="s">
        <v>84</v>
      </c>
    </row>
    <row r="17" spans="1:18" ht="12.75" customHeight="1">
      <c r="A17" s="5" t="s">
        <v>33</v>
      </c>
      <c s="5"/>
      <c s="35" t="s">
        <v>19</v>
      </c>
      <c s="5"/>
      <c s="21" t="s">
        <v>89</v>
      </c>
      <c s="5"/>
      <c s="5"/>
      <c s="5"/>
      <c s="36">
        <f>0+Q17</f>
      </c>
      <c r="O17">
        <f>0+R17</f>
      </c>
      <c r="Q17">
        <f>0+I18+I22+I26+I30+I34+I38+I42+I46+I50+I54+I58</f>
      </c>
      <c>
        <f>0+O18+O22+O26+O30+O34+O38+O42+O46+O50+O54+O58</f>
      </c>
    </row>
    <row r="18" spans="1:16" ht="12.75">
      <c r="A18" s="19" t="s">
        <v>35</v>
      </c>
      <c s="23" t="s">
        <v>12</v>
      </c>
      <c s="23" t="s">
        <v>90</v>
      </c>
      <c s="19" t="s">
        <v>37</v>
      </c>
      <c s="24" t="s">
        <v>91</v>
      </c>
      <c s="25" t="s">
        <v>92</v>
      </c>
      <c s="26">
        <v>353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93</v>
      </c>
    </row>
    <row r="20" spans="1:5" ht="38.25">
      <c r="A20" s="30" t="s">
        <v>42</v>
      </c>
      <c r="E20" s="31" t="s">
        <v>94</v>
      </c>
    </row>
    <row r="21" spans="1:5" ht="12.75">
      <c r="A21" t="s">
        <v>44</v>
      </c>
      <c r="E21" s="29" t="s">
        <v>95</v>
      </c>
    </row>
    <row r="22" spans="1:16" ht="12.75">
      <c r="A22" s="19" t="s">
        <v>35</v>
      </c>
      <c s="23" t="s">
        <v>23</v>
      </c>
      <c s="23" t="s">
        <v>96</v>
      </c>
      <c s="19" t="s">
        <v>37</v>
      </c>
      <c s="24" t="s">
        <v>97</v>
      </c>
      <c s="25" t="s">
        <v>98</v>
      </c>
      <c s="26">
        <v>2.4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38.25">
      <c r="A24" s="30" t="s">
        <v>42</v>
      </c>
      <c r="E24" s="31" t="s">
        <v>99</v>
      </c>
    </row>
    <row r="25" spans="1:5" ht="63.75">
      <c r="A25" t="s">
        <v>44</v>
      </c>
      <c r="E25" s="29" t="s">
        <v>100</v>
      </c>
    </row>
    <row r="26" spans="1:16" ht="12.75">
      <c r="A26" s="19" t="s">
        <v>35</v>
      </c>
      <c s="23" t="s">
        <v>25</v>
      </c>
      <c s="23" t="s">
        <v>101</v>
      </c>
      <c s="19" t="s">
        <v>37</v>
      </c>
      <c s="24" t="s">
        <v>102</v>
      </c>
      <c s="25" t="s">
        <v>98</v>
      </c>
      <c s="26">
        <v>30.2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38.25">
      <c r="A28" s="30" t="s">
        <v>42</v>
      </c>
      <c r="E28" s="31" t="s">
        <v>103</v>
      </c>
    </row>
    <row r="29" spans="1:5" ht="63.75">
      <c r="A29" t="s">
        <v>44</v>
      </c>
      <c r="E29" s="29" t="s">
        <v>100</v>
      </c>
    </row>
    <row r="30" spans="1:16" ht="12.75">
      <c r="A30" s="19" t="s">
        <v>35</v>
      </c>
      <c s="23" t="s">
        <v>27</v>
      </c>
      <c s="23" t="s">
        <v>104</v>
      </c>
      <c s="19" t="s">
        <v>37</v>
      </c>
      <c s="24" t="s">
        <v>105</v>
      </c>
      <c s="25" t="s">
        <v>98</v>
      </c>
      <c s="26">
        <v>2.9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38.25">
      <c r="A32" s="30" t="s">
        <v>42</v>
      </c>
      <c r="E32" s="31" t="s">
        <v>106</v>
      </c>
    </row>
    <row r="33" spans="1:5" ht="63.75">
      <c r="A33" t="s">
        <v>44</v>
      </c>
      <c r="E33" s="29" t="s">
        <v>100</v>
      </c>
    </row>
    <row r="34" spans="1:16" ht="25.5">
      <c r="A34" s="19" t="s">
        <v>35</v>
      </c>
      <c s="23" t="s">
        <v>64</v>
      </c>
      <c s="23" t="s">
        <v>107</v>
      </c>
      <c s="19" t="s">
        <v>37</v>
      </c>
      <c s="24" t="s">
        <v>108</v>
      </c>
      <c s="25" t="s">
        <v>98</v>
      </c>
      <c s="26">
        <v>90.88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63.75">
      <c r="A36" s="30" t="s">
        <v>42</v>
      </c>
      <c r="E36" s="31" t="s">
        <v>109</v>
      </c>
    </row>
    <row r="37" spans="1:5" ht="63.75">
      <c r="A37" t="s">
        <v>44</v>
      </c>
      <c r="E37" s="29" t="s">
        <v>100</v>
      </c>
    </row>
    <row r="38" spans="1:16" ht="12.75">
      <c r="A38" s="19" t="s">
        <v>35</v>
      </c>
      <c s="23" t="s">
        <v>69</v>
      </c>
      <c s="23" t="s">
        <v>110</v>
      </c>
      <c s="19" t="s">
        <v>37</v>
      </c>
      <c s="24" t="s">
        <v>111</v>
      </c>
      <c s="25" t="s">
        <v>98</v>
      </c>
      <c s="26">
        <v>252.25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89.25">
      <c r="A40" s="30" t="s">
        <v>42</v>
      </c>
      <c r="E40" s="31" t="s">
        <v>112</v>
      </c>
    </row>
    <row r="41" spans="1:5" ht="369.75">
      <c r="A41" t="s">
        <v>44</v>
      </c>
      <c r="E41" s="29" t="s">
        <v>113</v>
      </c>
    </row>
    <row r="42" spans="1:16" ht="12.75">
      <c r="A42" s="19" t="s">
        <v>35</v>
      </c>
      <c s="23" t="s">
        <v>30</v>
      </c>
      <c s="23" t="s">
        <v>114</v>
      </c>
      <c s="19" t="s">
        <v>37</v>
      </c>
      <c s="24" t="s">
        <v>115</v>
      </c>
      <c s="25" t="s">
        <v>98</v>
      </c>
      <c s="26">
        <v>13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38.25">
      <c r="A44" s="30" t="s">
        <v>42</v>
      </c>
      <c r="E44" s="31" t="s">
        <v>116</v>
      </c>
    </row>
    <row r="45" spans="1:5" ht="318.75">
      <c r="A45" t="s">
        <v>44</v>
      </c>
      <c r="E45" s="29" t="s">
        <v>117</v>
      </c>
    </row>
    <row r="46" spans="1:16" ht="12.75">
      <c r="A46" s="19" t="s">
        <v>35</v>
      </c>
      <c s="23" t="s">
        <v>32</v>
      </c>
      <c s="23" t="s">
        <v>118</v>
      </c>
      <c s="19" t="s">
        <v>37</v>
      </c>
      <c s="24" t="s">
        <v>119</v>
      </c>
      <c s="25" t="s">
        <v>98</v>
      </c>
      <c s="26">
        <v>265.25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25.5">
      <c r="A48" s="30" t="s">
        <v>42</v>
      </c>
      <c r="E48" s="31" t="s">
        <v>120</v>
      </c>
    </row>
    <row r="49" spans="1:5" ht="191.25">
      <c r="A49" t="s">
        <v>44</v>
      </c>
      <c r="E49" s="29" t="s">
        <v>121</v>
      </c>
    </row>
    <row r="50" spans="1:16" ht="12.75">
      <c r="A50" s="19" t="s">
        <v>35</v>
      </c>
      <c s="23" t="s">
        <v>122</v>
      </c>
      <c s="23" t="s">
        <v>123</v>
      </c>
      <c s="19" t="s">
        <v>37</v>
      </c>
      <c s="24" t="s">
        <v>124</v>
      </c>
      <c s="25" t="s">
        <v>92</v>
      </c>
      <c s="26">
        <v>883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38.25">
      <c r="A52" s="30" t="s">
        <v>42</v>
      </c>
      <c r="E52" s="31" t="s">
        <v>125</v>
      </c>
    </row>
    <row r="53" spans="1:5" ht="25.5">
      <c r="A53" t="s">
        <v>44</v>
      </c>
      <c r="E53" s="29" t="s">
        <v>126</v>
      </c>
    </row>
    <row r="54" spans="1:16" ht="12.75">
      <c r="A54" s="19" t="s">
        <v>35</v>
      </c>
      <c s="23" t="s">
        <v>127</v>
      </c>
      <c s="23" t="s">
        <v>128</v>
      </c>
      <c s="19" t="s">
        <v>37</v>
      </c>
      <c s="24" t="s">
        <v>129</v>
      </c>
      <c s="25" t="s">
        <v>98</v>
      </c>
      <c s="26">
        <v>11.8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130</v>
      </c>
    </row>
    <row r="56" spans="1:5" ht="38.25">
      <c r="A56" s="30" t="s">
        <v>42</v>
      </c>
      <c r="E56" s="31" t="s">
        <v>131</v>
      </c>
    </row>
    <row r="57" spans="1:5" ht="38.25">
      <c r="A57" t="s">
        <v>44</v>
      </c>
      <c r="E57" s="29" t="s">
        <v>132</v>
      </c>
    </row>
    <row r="58" spans="1:16" ht="12.75">
      <c r="A58" s="19" t="s">
        <v>35</v>
      </c>
      <c s="23" t="s">
        <v>133</v>
      </c>
      <c s="23" t="s">
        <v>134</v>
      </c>
      <c s="19" t="s">
        <v>37</v>
      </c>
      <c s="24" t="s">
        <v>135</v>
      </c>
      <c s="25" t="s">
        <v>92</v>
      </c>
      <c s="26">
        <v>118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38.25">
      <c r="A60" s="30" t="s">
        <v>42</v>
      </c>
      <c r="E60" s="31" t="s">
        <v>136</v>
      </c>
    </row>
    <row r="61" spans="1:5" ht="25.5">
      <c r="A61" t="s">
        <v>44</v>
      </c>
      <c r="E61" s="29" t="s">
        <v>137</v>
      </c>
    </row>
    <row r="62" spans="1:18" ht="12.75" customHeight="1">
      <c r="A62" s="5" t="s">
        <v>33</v>
      </c>
      <c s="5"/>
      <c s="35" t="s">
        <v>13</v>
      </c>
      <c s="5"/>
      <c s="21" t="s">
        <v>138</v>
      </c>
      <c s="5"/>
      <c s="5"/>
      <c s="5"/>
      <c s="36">
        <f>0+Q62</f>
      </c>
      <c r="O62">
        <f>0+R62</f>
      </c>
      <c r="Q62">
        <f>0+I63</f>
      </c>
      <c>
        <f>0+O63</f>
      </c>
    </row>
    <row r="63" spans="1:16" ht="12.75">
      <c r="A63" s="19" t="s">
        <v>35</v>
      </c>
      <c s="23" t="s">
        <v>139</v>
      </c>
      <c s="23" t="s">
        <v>140</v>
      </c>
      <c s="19" t="s">
        <v>37</v>
      </c>
      <c s="24" t="s">
        <v>141</v>
      </c>
      <c s="25" t="s">
        <v>98</v>
      </c>
      <c s="26">
        <v>132.45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25.5">
      <c r="A64" s="28" t="s">
        <v>40</v>
      </c>
      <c r="E64" s="29" t="s">
        <v>142</v>
      </c>
    </row>
    <row r="65" spans="1:5" ht="38.25">
      <c r="A65" s="30" t="s">
        <v>42</v>
      </c>
      <c r="E65" s="31" t="s">
        <v>143</v>
      </c>
    </row>
    <row r="66" spans="1:5" ht="38.25">
      <c r="A66" t="s">
        <v>44</v>
      </c>
      <c r="E66" s="29" t="s">
        <v>144</v>
      </c>
    </row>
    <row r="67" spans="1:18" ht="12.75" customHeight="1">
      <c r="A67" s="5" t="s">
        <v>33</v>
      </c>
      <c s="5"/>
      <c s="35" t="s">
        <v>25</v>
      </c>
      <c s="5"/>
      <c s="21" t="s">
        <v>145</v>
      </c>
      <c s="5"/>
      <c s="5"/>
      <c s="5"/>
      <c s="36">
        <f>0+Q67</f>
      </c>
      <c r="O67">
        <f>0+R67</f>
      </c>
      <c r="Q67">
        <f>0+I68+I72+I76+I80+I84+I88+I92+I96</f>
      </c>
      <c>
        <f>0+O68+O72+O76+O80+O84+O88+O92+O96</f>
      </c>
    </row>
    <row r="68" spans="1:16" ht="12.75">
      <c r="A68" s="19" t="s">
        <v>35</v>
      </c>
      <c s="23" t="s">
        <v>146</v>
      </c>
      <c s="23" t="s">
        <v>147</v>
      </c>
      <c s="19" t="s">
        <v>37</v>
      </c>
      <c s="24" t="s">
        <v>148</v>
      </c>
      <c s="25" t="s">
        <v>92</v>
      </c>
      <c s="26">
        <v>568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149</v>
      </c>
    </row>
    <row r="70" spans="1:5" ht="51">
      <c r="A70" s="30" t="s">
        <v>42</v>
      </c>
      <c r="E70" s="31" t="s">
        <v>150</v>
      </c>
    </row>
    <row r="71" spans="1:5" ht="51">
      <c r="A71" t="s">
        <v>44</v>
      </c>
      <c r="E71" s="29" t="s">
        <v>151</v>
      </c>
    </row>
    <row r="72" spans="1:16" ht="12.75">
      <c r="A72" s="19" t="s">
        <v>35</v>
      </c>
      <c s="23" t="s">
        <v>152</v>
      </c>
      <c s="23" t="s">
        <v>153</v>
      </c>
      <c s="19" t="s">
        <v>37</v>
      </c>
      <c s="24" t="s">
        <v>154</v>
      </c>
      <c s="25" t="s">
        <v>92</v>
      </c>
      <c s="26">
        <v>599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155</v>
      </c>
    </row>
    <row r="74" spans="1:5" ht="38.25">
      <c r="A74" s="30" t="s">
        <v>42</v>
      </c>
      <c r="E74" s="31" t="s">
        <v>156</v>
      </c>
    </row>
    <row r="75" spans="1:5" ht="51">
      <c r="A75" t="s">
        <v>44</v>
      </c>
      <c r="E75" s="29" t="s">
        <v>151</v>
      </c>
    </row>
    <row r="76" spans="1:16" ht="12.75">
      <c r="A76" s="19" t="s">
        <v>35</v>
      </c>
      <c s="23" t="s">
        <v>157</v>
      </c>
      <c s="23" t="s">
        <v>158</v>
      </c>
      <c s="19" t="s">
        <v>37</v>
      </c>
      <c s="24" t="s">
        <v>159</v>
      </c>
      <c s="25" t="s">
        <v>92</v>
      </c>
      <c s="26">
        <v>598.74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38.25">
      <c r="A77" s="28" t="s">
        <v>40</v>
      </c>
      <c r="E77" s="29" t="s">
        <v>160</v>
      </c>
    </row>
    <row r="78" spans="1:5" ht="38.25">
      <c r="A78" s="30" t="s">
        <v>42</v>
      </c>
      <c r="E78" s="31" t="s">
        <v>161</v>
      </c>
    </row>
    <row r="79" spans="1:5" ht="153">
      <c r="A79" t="s">
        <v>44</v>
      </c>
      <c r="E79" s="29" t="s">
        <v>162</v>
      </c>
    </row>
    <row r="80" spans="1:16" ht="12.75">
      <c r="A80" s="19" t="s">
        <v>35</v>
      </c>
      <c s="23" t="s">
        <v>163</v>
      </c>
      <c s="23" t="s">
        <v>164</v>
      </c>
      <c s="19" t="s">
        <v>37</v>
      </c>
      <c s="24" t="s">
        <v>165</v>
      </c>
      <c s="25" t="s">
        <v>92</v>
      </c>
      <c s="26">
        <v>268.26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160</v>
      </c>
    </row>
    <row r="82" spans="1:5" ht="38.25">
      <c r="A82" s="30" t="s">
        <v>42</v>
      </c>
      <c r="E82" s="31" t="s">
        <v>166</v>
      </c>
    </row>
    <row r="83" spans="1:5" ht="153">
      <c r="A83" t="s">
        <v>44</v>
      </c>
      <c r="E83" s="29" t="s">
        <v>162</v>
      </c>
    </row>
    <row r="84" spans="1:16" ht="12.75">
      <c r="A84" s="19" t="s">
        <v>35</v>
      </c>
      <c s="23" t="s">
        <v>167</v>
      </c>
      <c s="23" t="s">
        <v>168</v>
      </c>
      <c s="19" t="s">
        <v>37</v>
      </c>
      <c s="24" t="s">
        <v>169</v>
      </c>
      <c s="25" t="s">
        <v>92</v>
      </c>
      <c s="26">
        <v>4.08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38.25">
      <c r="A85" s="28" t="s">
        <v>40</v>
      </c>
      <c r="E85" s="29" t="s">
        <v>170</v>
      </c>
    </row>
    <row r="86" spans="1:5" ht="38.25">
      <c r="A86" s="30" t="s">
        <v>42</v>
      </c>
      <c r="E86" s="31" t="s">
        <v>171</v>
      </c>
    </row>
    <row r="87" spans="1:5" ht="153">
      <c r="A87" t="s">
        <v>44</v>
      </c>
      <c r="E87" s="29" t="s">
        <v>162</v>
      </c>
    </row>
    <row r="88" spans="1:16" ht="25.5">
      <c r="A88" s="19" t="s">
        <v>35</v>
      </c>
      <c s="23" t="s">
        <v>172</v>
      </c>
      <c s="23" t="s">
        <v>173</v>
      </c>
      <c s="19" t="s">
        <v>37</v>
      </c>
      <c s="24" t="s">
        <v>174</v>
      </c>
      <c s="25" t="s">
        <v>92</v>
      </c>
      <c s="26">
        <v>8.16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38.25">
      <c r="A89" s="28" t="s">
        <v>40</v>
      </c>
      <c r="E89" s="29" t="s">
        <v>175</v>
      </c>
    </row>
    <row r="90" spans="1:5" ht="38.25">
      <c r="A90" s="30" t="s">
        <v>42</v>
      </c>
      <c r="E90" s="31" t="s">
        <v>176</v>
      </c>
    </row>
    <row r="91" spans="1:5" ht="153">
      <c r="A91" t="s">
        <v>44</v>
      </c>
      <c r="E91" s="29" t="s">
        <v>162</v>
      </c>
    </row>
    <row r="92" spans="1:16" ht="25.5">
      <c r="A92" s="19" t="s">
        <v>35</v>
      </c>
      <c s="23" t="s">
        <v>177</v>
      </c>
      <c s="23" t="s">
        <v>178</v>
      </c>
      <c s="19" t="s">
        <v>37</v>
      </c>
      <c s="24" t="s">
        <v>179</v>
      </c>
      <c s="25" t="s">
        <v>92</v>
      </c>
      <c s="26">
        <v>21.42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25.5">
      <c r="A93" s="28" t="s">
        <v>40</v>
      </c>
      <c r="E93" s="29" t="s">
        <v>180</v>
      </c>
    </row>
    <row r="94" spans="1:5" ht="38.25">
      <c r="A94" s="30" t="s">
        <v>42</v>
      </c>
      <c r="E94" s="31" t="s">
        <v>181</v>
      </c>
    </row>
    <row r="95" spans="1:5" ht="153">
      <c r="A95" t="s">
        <v>44</v>
      </c>
      <c r="E95" s="29" t="s">
        <v>162</v>
      </c>
    </row>
    <row r="96" spans="1:16" ht="12.75">
      <c r="A96" s="19" t="s">
        <v>35</v>
      </c>
      <c s="23" t="s">
        <v>182</v>
      </c>
      <c s="23" t="s">
        <v>183</v>
      </c>
      <c s="19" t="s">
        <v>37</v>
      </c>
      <c s="24" t="s">
        <v>184</v>
      </c>
      <c s="25" t="s">
        <v>92</v>
      </c>
      <c s="26">
        <v>16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38.25">
      <c r="A97" s="28" t="s">
        <v>40</v>
      </c>
      <c r="E97" s="29" t="s">
        <v>185</v>
      </c>
    </row>
    <row r="98" spans="1:5" ht="38.25">
      <c r="A98" s="30" t="s">
        <v>42</v>
      </c>
      <c r="E98" s="31" t="s">
        <v>186</v>
      </c>
    </row>
    <row r="99" spans="1:5" ht="89.25">
      <c r="A99" t="s">
        <v>44</v>
      </c>
      <c r="E99" s="29" t="s">
        <v>187</v>
      </c>
    </row>
    <row r="100" spans="1:18" ht="12.75" customHeight="1">
      <c r="A100" s="5" t="s">
        <v>33</v>
      </c>
      <c s="5"/>
      <c s="35" t="s">
        <v>64</v>
      </c>
      <c s="5"/>
      <c s="21" t="s">
        <v>188</v>
      </c>
      <c s="5"/>
      <c s="5"/>
      <c s="5"/>
      <c s="36">
        <f>0+Q100</f>
      </c>
      <c r="O100">
        <f>0+R100</f>
      </c>
      <c r="Q100">
        <f>0+I101</f>
      </c>
      <c>
        <f>0+O101</f>
      </c>
    </row>
    <row r="101" spans="1:16" ht="12.75">
      <c r="A101" s="19" t="s">
        <v>35</v>
      </c>
      <c s="23" t="s">
        <v>189</v>
      </c>
      <c s="23" t="s">
        <v>190</v>
      </c>
      <c s="19" t="s">
        <v>37</v>
      </c>
      <c s="24" t="s">
        <v>191</v>
      </c>
      <c s="25" t="s">
        <v>92</v>
      </c>
      <c s="26">
        <v>110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192</v>
      </c>
    </row>
    <row r="103" spans="1:5" ht="38.25">
      <c r="A103" s="30" t="s">
        <v>42</v>
      </c>
      <c r="E103" s="31" t="s">
        <v>193</v>
      </c>
    </row>
    <row r="104" spans="1:5" ht="191.25">
      <c r="A104" t="s">
        <v>44</v>
      </c>
      <c r="E104" s="29" t="s">
        <v>194</v>
      </c>
    </row>
    <row r="105" spans="1:18" ht="12.75" customHeight="1">
      <c r="A105" s="5" t="s">
        <v>33</v>
      </c>
      <c s="5"/>
      <c s="35" t="s">
        <v>69</v>
      </c>
      <c s="5"/>
      <c s="21" t="s">
        <v>195</v>
      </c>
      <c s="5"/>
      <c s="5"/>
      <c s="5"/>
      <c s="36">
        <f>0+Q105</f>
      </c>
      <c r="O105">
        <f>0+R105</f>
      </c>
      <c r="Q105">
        <f>0+I106+I110+I114</f>
      </c>
      <c>
        <f>0+O106+O110+O114</f>
      </c>
    </row>
    <row r="106" spans="1:16" ht="12.75">
      <c r="A106" s="19" t="s">
        <v>35</v>
      </c>
      <c s="23" t="s">
        <v>196</v>
      </c>
      <c s="23" t="s">
        <v>197</v>
      </c>
      <c s="19" t="s">
        <v>37</v>
      </c>
      <c s="24" t="s">
        <v>198</v>
      </c>
      <c s="25" t="s">
        <v>199</v>
      </c>
      <c s="26">
        <v>100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25.5">
      <c r="A108" s="30" t="s">
        <v>42</v>
      </c>
      <c r="E108" s="31" t="s">
        <v>200</v>
      </c>
    </row>
    <row r="109" spans="1:5" ht="242.25">
      <c r="A109" t="s">
        <v>44</v>
      </c>
      <c r="E109" s="29" t="s">
        <v>201</v>
      </c>
    </row>
    <row r="110" spans="1:16" ht="12.75">
      <c r="A110" s="19" t="s">
        <v>35</v>
      </c>
      <c s="23" t="s">
        <v>202</v>
      </c>
      <c s="23" t="s">
        <v>203</v>
      </c>
      <c s="19" t="s">
        <v>37</v>
      </c>
      <c s="24" t="s">
        <v>204</v>
      </c>
      <c s="25" t="s">
        <v>67</v>
      </c>
      <c s="26">
        <v>5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37</v>
      </c>
    </row>
    <row r="112" spans="1:5" ht="25.5">
      <c r="A112" s="30" t="s">
        <v>42</v>
      </c>
      <c r="E112" s="31" t="s">
        <v>205</v>
      </c>
    </row>
    <row r="113" spans="1:5" ht="25.5">
      <c r="A113" t="s">
        <v>44</v>
      </c>
      <c r="E113" s="29" t="s">
        <v>206</v>
      </c>
    </row>
    <row r="114" spans="1:16" ht="12.75">
      <c r="A114" s="19" t="s">
        <v>35</v>
      </c>
      <c s="23" t="s">
        <v>207</v>
      </c>
      <c s="23" t="s">
        <v>208</v>
      </c>
      <c s="19" t="s">
        <v>37</v>
      </c>
      <c s="24" t="s">
        <v>209</v>
      </c>
      <c s="25" t="s">
        <v>67</v>
      </c>
      <c s="26">
        <v>10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25.5">
      <c r="A116" s="30" t="s">
        <v>42</v>
      </c>
      <c r="E116" s="31" t="s">
        <v>210</v>
      </c>
    </row>
    <row r="117" spans="1:5" ht="25.5">
      <c r="A117" t="s">
        <v>44</v>
      </c>
      <c r="E117" s="29" t="s">
        <v>206</v>
      </c>
    </row>
    <row r="118" spans="1:18" ht="12.75" customHeight="1">
      <c r="A118" s="5" t="s">
        <v>33</v>
      </c>
      <c s="5"/>
      <c s="35" t="s">
        <v>30</v>
      </c>
      <c s="5"/>
      <c s="21" t="s">
        <v>211</v>
      </c>
      <c s="5"/>
      <c s="5"/>
      <c s="5"/>
      <c s="36">
        <f>0+Q118</f>
      </c>
      <c r="O118">
        <f>0+R118</f>
      </c>
      <c r="Q118">
        <f>0+I119+I123+I127+I131</f>
      </c>
      <c>
        <f>0+O119+O123+O127+O131</f>
      </c>
    </row>
    <row r="119" spans="1:16" ht="12.75">
      <c r="A119" s="19" t="s">
        <v>35</v>
      </c>
      <c s="23" t="s">
        <v>212</v>
      </c>
      <c s="23" t="s">
        <v>213</v>
      </c>
      <c s="19" t="s">
        <v>37</v>
      </c>
      <c s="24" t="s">
        <v>214</v>
      </c>
      <c s="25" t="s">
        <v>98</v>
      </c>
      <c s="26">
        <v>8.352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37</v>
      </c>
    </row>
    <row r="121" spans="1:5" ht="51">
      <c r="A121" s="30" t="s">
        <v>42</v>
      </c>
      <c r="E121" s="31" t="s">
        <v>215</v>
      </c>
    </row>
    <row r="122" spans="1:5" ht="51">
      <c r="A122" t="s">
        <v>44</v>
      </c>
      <c r="E122" s="29" t="s">
        <v>216</v>
      </c>
    </row>
    <row r="123" spans="1:16" ht="12.75">
      <c r="A123" s="19" t="s">
        <v>35</v>
      </c>
      <c s="23" t="s">
        <v>217</v>
      </c>
      <c s="23" t="s">
        <v>218</v>
      </c>
      <c s="19" t="s">
        <v>37</v>
      </c>
      <c s="24" t="s">
        <v>219</v>
      </c>
      <c s="25" t="s">
        <v>199</v>
      </c>
      <c s="26">
        <v>369.24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220</v>
      </c>
    </row>
    <row r="125" spans="1:5" ht="63.75">
      <c r="A125" s="30" t="s">
        <v>42</v>
      </c>
      <c r="E125" s="31" t="s">
        <v>221</v>
      </c>
    </row>
    <row r="126" spans="1:5" ht="51">
      <c r="A126" t="s">
        <v>44</v>
      </c>
      <c r="E126" s="29" t="s">
        <v>222</v>
      </c>
    </row>
    <row r="127" spans="1:16" ht="12.75">
      <c r="A127" s="19" t="s">
        <v>35</v>
      </c>
      <c s="23" t="s">
        <v>223</v>
      </c>
      <c s="23" t="s">
        <v>224</v>
      </c>
      <c s="19" t="s">
        <v>37</v>
      </c>
      <c s="24" t="s">
        <v>225</v>
      </c>
      <c s="25" t="s">
        <v>199</v>
      </c>
      <c s="26">
        <v>12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12.75">
      <c r="A128" s="28" t="s">
        <v>40</v>
      </c>
      <c r="E128" s="29" t="s">
        <v>226</v>
      </c>
    </row>
    <row r="129" spans="1:5" ht="25.5">
      <c r="A129" s="30" t="s">
        <v>42</v>
      </c>
      <c r="E129" s="31" t="s">
        <v>227</v>
      </c>
    </row>
    <row r="130" spans="1:5" ht="38.25">
      <c r="A130" t="s">
        <v>44</v>
      </c>
      <c r="E130" s="29" t="s">
        <v>228</v>
      </c>
    </row>
    <row r="131" spans="1:16" ht="12.75">
      <c r="A131" s="19" t="s">
        <v>35</v>
      </c>
      <c s="23" t="s">
        <v>229</v>
      </c>
      <c s="23" t="s">
        <v>230</v>
      </c>
      <c s="19" t="s">
        <v>37</v>
      </c>
      <c s="24" t="s">
        <v>231</v>
      </c>
      <c s="25" t="s">
        <v>81</v>
      </c>
      <c s="26">
        <v>0.5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25.5">
      <c r="A132" s="28" t="s">
        <v>40</v>
      </c>
      <c r="E132" s="29" t="s">
        <v>232</v>
      </c>
    </row>
    <row r="133" spans="1:5" ht="38.25">
      <c r="A133" s="30" t="s">
        <v>42</v>
      </c>
      <c r="E133" s="31" t="s">
        <v>233</v>
      </c>
    </row>
    <row r="134" spans="1:5" ht="102">
      <c r="A134" t="s">
        <v>44</v>
      </c>
      <c r="E134" s="29" t="s">
        <v>234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